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O:\MALT\8. KLAT_SRT\Maarja\"/>
    </mc:Choice>
  </mc:AlternateContent>
  <xr:revisionPtr revIDLastSave="0" documentId="13_ncr:1_{4D99ADE3-9E6C-4200-A3F5-198D4D376ED1}" xr6:coauthVersionLast="47" xr6:coauthVersionMax="47" xr10:uidLastSave="{00000000-0000-0000-0000-000000000000}"/>
  <bookViews>
    <workbookView xWindow="-110" yWindow="-110" windowWidth="19420" windowHeight="11500" xr2:uid="{BF594573-AF7B-44C6-95A1-429E1C1CDFA9}"/>
  </bookViews>
  <sheets>
    <sheet name="Aruanne" sheetId="1" r:id="rId1"/>
    <sheet name="Andmed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7" i="1" l="1"/>
  <c r="A40" i="1"/>
  <c r="J10" i="1"/>
  <c r="J11" i="1"/>
  <c r="J13" i="1"/>
  <c r="J14" i="1"/>
  <c r="J15" i="1"/>
  <c r="J16" i="1"/>
  <c r="J17" i="1"/>
  <c r="J18" i="1"/>
  <c r="J19" i="1"/>
  <c r="J20" i="1"/>
  <c r="J21" i="1"/>
  <c r="J22" i="1"/>
  <c r="J23" i="1"/>
  <c r="J24" i="1"/>
  <c r="K24" i="1" s="1"/>
  <c r="F37" i="1" a="1"/>
  <c r="F37" i="1" s="1"/>
  <c r="K13" i="1" l="1"/>
  <c r="K22" i="1"/>
  <c r="K21" i="1"/>
  <c r="K23" i="1"/>
  <c r="K20" i="1"/>
  <c r="K19" i="1"/>
  <c r="K18" i="1"/>
  <c r="K16" i="1"/>
  <c r="K15" i="1"/>
  <c r="K14" i="1"/>
  <c r="K11" i="1"/>
  <c r="K17" i="1"/>
  <c r="K10" i="1"/>
  <c r="J8" i="1"/>
  <c r="F28" i="1" l="1"/>
  <c r="F29" i="1"/>
  <c r="J12" i="1" l="1"/>
  <c r="K12" i="1" s="1"/>
  <c r="J9" i="1"/>
  <c r="K9" i="1" s="1"/>
  <c r="F38" i="1"/>
  <c r="F39" i="1" s="1"/>
  <c r="K8" i="1"/>
  <c r="J25" i="1" l="1"/>
  <c r="F35" i="1" s="1" a="1"/>
  <c r="F35" i="1" s="1"/>
  <c r="F33" i="1" l="1"/>
  <c r="F34" i="1"/>
  <c r="K25" i="1"/>
  <c r="F36" i="1" l="1"/>
  <c r="F4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<sst xmlns="http://schemas.openxmlformats.org/spreadsheetml/2006/main" count="53" uniqueCount="53">
  <si>
    <t>TEADMISEKS:</t>
  </si>
  <si>
    <t>telefon, e-posti aadress</t>
  </si>
  <si>
    <t>ees- ja perekonnanimi</t>
  </si>
  <si>
    <t>Koostaja:</t>
  </si>
  <si>
    <t>Täitmata teenuskohtade täitmata ööpäevade arv (nt 3 kohta x30päeva septembris</t>
  </si>
  <si>
    <t>Täitmata teenuskohtade arv</t>
  </si>
  <si>
    <t>Täidetud teenuskohtade täitmata ööpäevade arv</t>
  </si>
  <si>
    <t>Kinnise lasteasutuse teenuse täitmata teenuskohtade eest tasumine</t>
  </si>
  <si>
    <t>90% ööpäevahinnast</t>
  </si>
  <si>
    <t>Ööpäevahind</t>
  </si>
  <si>
    <t>Kokku:</t>
  </si>
  <si>
    <t>Suunamisotsuse number</t>
  </si>
  <si>
    <t>Suunamisotsuse väljastamise kuupäev</t>
  </si>
  <si>
    <t>Isikukood</t>
  </si>
  <si>
    <t>Ees- ja perekonnanimi</t>
  </si>
  <si>
    <t>Teenuse ühik on ööpäev</t>
  </si>
  <si>
    <t xml:space="preserve">Kinnise lasteasutuse teenuse osutaja: </t>
  </si>
  <si>
    <t>Osutatud teenuse ühiku hulk (ööpäev)</t>
  </si>
  <si>
    <t>Tasu täidetud teenuskohtade täitmata ööpäevade eest  (nt 37pxX€x0,90)</t>
  </si>
  <si>
    <t>Tasu täidetud teenuskohtade täidetud ööpäevade eest (nt 51pxX€)</t>
  </si>
  <si>
    <t>Tasu täitmata teenuskohtade eest 90% (93pxX€x0,90)</t>
  </si>
  <si>
    <t>Teenuse saajate nimekiri</t>
  </si>
  <si>
    <t>Suunamisotsusel märgitud algus kp</t>
  </si>
  <si>
    <t>Kuu</t>
  </si>
  <si>
    <t>Aasta</t>
  </si>
  <si>
    <t>Päevade arv aruande kuus</t>
  </si>
  <si>
    <t xml:space="preserve">Teenus: </t>
  </si>
  <si>
    <t xml:space="preserve">Kinnise lasteasutuse teenus </t>
  </si>
  <si>
    <t>Aruande kuu ja aasta (vali rippmenüüst):</t>
  </si>
  <si>
    <t>*Teenuse osutamise ühikuks on kalendripäev</t>
  </si>
  <si>
    <t>*Täitmata teenuskoha eest hüvitatakse teenuseosutajale vastavalt teenuskoha täitmata kalendripäevade arvule, kuid mitte rohkem kui 90% iga täitmata teenukoha kalendripäeva maksumusest.</t>
  </si>
  <si>
    <t>Ööpäevahind:</t>
  </si>
  <si>
    <t>Summa (EUR), teenuskoha täidetud päevad</t>
  </si>
  <si>
    <t>Suunamisotsusel märgitud lõpp kp</t>
  </si>
  <si>
    <t>Hankelepingu kohaselt teenuskohtade arv</t>
  </si>
  <si>
    <t>värv viitab sellele, et kuupäevad tuleb üle vaadata</t>
  </si>
  <si>
    <t>Aruande perioodil teenuse osutamise algus kp</t>
  </si>
  <si>
    <t>Aruande perioodil teenuse osutamise lõpp kp</t>
  </si>
  <si>
    <t>Teenuskoha nr</t>
  </si>
  <si>
    <t xml:space="preserve">*Kui laps tuleb teenusele või lahkub teenuselt kuu keskel, arvestatakse lapse poolt teenusel viibitud kalendripäevi (veerg J) </t>
  </si>
  <si>
    <t>Täidetud teenuskohtade arv (lähtuvalt päevade arvust, mil laps oli teenusel)</t>
  </si>
  <si>
    <t xml:space="preserve"> jaanuarikuu</t>
  </si>
  <si>
    <t xml:space="preserve"> veebruarikuu</t>
  </si>
  <si>
    <t xml:space="preserve"> märtsikuu</t>
  </si>
  <si>
    <t xml:space="preserve"> aprillikuu</t>
  </si>
  <si>
    <t xml:space="preserve"> maikuu</t>
  </si>
  <si>
    <t xml:space="preserve"> juunikuu</t>
  </si>
  <si>
    <t xml:space="preserve"> juulikuu</t>
  </si>
  <si>
    <t xml:space="preserve"> augustikuu</t>
  </si>
  <si>
    <t xml:space="preserve"> septembrikuu</t>
  </si>
  <si>
    <t xml:space="preserve"> oktoobrikuu</t>
  </si>
  <si>
    <t xml:space="preserve"> novembrikuu</t>
  </si>
  <si>
    <t xml:space="preserve"> detsembrikuu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</si>
</sst>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#,##0\ &quot;€&quot;;[Red]\-#,##0\ &quot;€&quot;"/>
    <numFmt numFmtId="164" formatCode="#,##0.00\ &quot;€&quot;"/>
    <numFmt numFmtId="165" formatCode="#,##0\ &quot;€&quot;"/>
    <numFmt numFmtId="166" formatCode="mmmm"/>
    <numFmt numFmtId="167" formatCode="mm"/>
    <numFmt numFmtId="168" formatCode="#,##0.0"/>
  </numFmts>
  <fonts count="5" x14ac:knownFonts="1">
    <font>
      <sz val="10"/>
      <name val="Arial"/>
      <family val="2"/>
      <charset val="186"/>
    </font>
    <font>
      <u/>
      <sz val="10"/>
      <color theme="10"/>
      <name val="Arial"/>
      <family val="2"/>
      <charset val="186"/>
    </font>
    <font>
      <b/>
      <sz val="10"/>
      <name val="Arial"/>
      <family val="2"/>
      <charset val="186"/>
    </font>
    <font>
      <sz val="10"/>
      <color theme="1"/>
      <name val="Arial"/>
      <family val="2"/>
      <charset val="186"/>
    </font>
    <font>
      <b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90">
    <xf numFmtId="0" fontId="0" fillId="0" borderId="0" xfId="0"/>
    <xf numFmtId="164" fontId="0" fillId="0" borderId="0" xfId="0" applyNumberFormat="1"/>
    <xf numFmtId="14" fontId="0" fillId="0" borderId="0" xfId="0" applyNumberFormat="1"/>
    <xf numFmtId="0" fontId="1" fillId="0" borderId="0" xfId="1"/>
    <xf numFmtId="0" fontId="0" fillId="0" borderId="0" xfId="0" applyAlignment="1">
      <alignment horizontal="left"/>
    </xf>
    <xf numFmtId="0" fontId="2" fillId="0" borderId="0" xfId="0" applyFont="1" applyAlignment="1">
      <alignment wrapText="1"/>
    </xf>
    <xf numFmtId="0" fontId="2" fillId="3" borderId="25" xfId="0" applyFont="1" applyFill="1" applyBorder="1"/>
    <xf numFmtId="0" fontId="2" fillId="3" borderId="26" xfId="0" applyFont="1" applyFill="1" applyBorder="1"/>
    <xf numFmtId="0" fontId="0" fillId="0" borderId="27" xfId="0" applyBorder="1"/>
    <xf numFmtId="0" fontId="0" fillId="0" borderId="7" xfId="0" applyBorder="1"/>
    <xf numFmtId="0" fontId="3" fillId="0" borderId="7" xfId="0" applyFont="1" applyBorder="1"/>
    <xf numFmtId="0" fontId="0" fillId="0" borderId="0" xfId="0" applyAlignment="1">
      <alignment wrapText="1"/>
    </xf>
    <xf numFmtId="0" fontId="2" fillId="0" borderId="7" xfId="0" applyFont="1" applyBorder="1" applyAlignment="1">
      <alignment wrapText="1"/>
    </xf>
    <xf numFmtId="6" fontId="4" fillId="0" borderId="0" xfId="0" applyNumberFormat="1" applyFont="1"/>
    <xf numFmtId="0" fontId="3" fillId="0" borderId="7" xfId="0" applyFont="1" applyBorder="1" applyAlignment="1">
      <alignment horizontal="left"/>
    </xf>
    <xf numFmtId="0" fontId="0" fillId="0" borderId="0" xfId="0" applyFont="1"/>
    <xf numFmtId="0" fontId="0" fillId="0" borderId="0" xfId="0"/>
    <xf numFmtId="0" fontId="0" fillId="0" borderId="0" xfId="0"/>
    <xf numFmtId="0" fontId="0" fillId="5" borderId="7" xfId="0" applyFill="1" applyBorder="1" applyAlignment="1">
      <alignment horizontal="center"/>
    </xf>
    <xf numFmtId="164" fontId="0" fillId="5" borderId="7" xfId="0" applyNumberFormat="1" applyFill="1" applyBorder="1" applyAlignment="1">
      <alignment horizontal="center"/>
    </xf>
    <xf numFmtId="0" fontId="2" fillId="4" borderId="7" xfId="0" applyFont="1" applyFill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0" fillId="0" borderId="7" xfId="0" applyBorder="1" applyAlignment="1">
      <alignment horizontal="center"/>
    </xf>
    <xf numFmtId="14" fontId="0" fillId="0" borderId="7" xfId="0" applyNumberFormat="1" applyBorder="1" applyAlignment="1">
      <alignment horizontal="left"/>
    </xf>
    <xf numFmtId="0" fontId="0" fillId="0" borderId="7" xfId="0" applyBorder="1" applyAlignment="1">
      <alignment horizontal="left"/>
    </xf>
    <xf numFmtId="167" fontId="0" fillId="0" borderId="0" xfId="0" applyNumberFormat="1"/>
    <xf numFmtId="0" fontId="0" fillId="0" borderId="0" xfId="0" applyAlignment="1">
      <alignment horizontal="right" wrapText="1"/>
    </xf>
    <xf numFmtId="0" fontId="2" fillId="3" borderId="25" xfId="0" applyFont="1" applyFill="1" applyBorder="1" applyAlignment="1">
      <alignment horizontal="center"/>
    </xf>
    <xf numFmtId="164" fontId="2" fillId="3" borderId="29" xfId="0" applyNumberFormat="1" applyFont="1" applyFill="1" applyBorder="1" applyAlignment="1">
      <alignment horizontal="center"/>
    </xf>
    <xf numFmtId="0" fontId="0" fillId="0" borderId="0" xfId="0" applyAlignment="1">
      <alignment horizontal="right"/>
    </xf>
    <xf numFmtId="166" fontId="0" fillId="0" borderId="28" xfId="0" applyNumberFormat="1" applyBorder="1" applyAlignment="1">
      <alignment horizontal="center"/>
    </xf>
    <xf numFmtId="3" fontId="0" fillId="0" borderId="19" xfId="0" applyNumberFormat="1" applyBorder="1" applyAlignment="1">
      <alignment horizontal="right"/>
    </xf>
    <xf numFmtId="4" fontId="2" fillId="3" borderId="12" xfId="0" applyNumberFormat="1" applyFont="1" applyFill="1" applyBorder="1" applyAlignment="1">
      <alignment horizontal="right"/>
    </xf>
    <xf numFmtId="0" fontId="0" fillId="5" borderId="0" xfId="0" applyNumberFormat="1" applyFill="1" applyAlignment="1">
      <alignment horizontal="right" wrapText="1"/>
    </xf>
    <xf numFmtId="164" fontId="0" fillId="5" borderId="0" xfId="0" applyNumberFormat="1" applyFill="1" applyAlignment="1">
      <alignment horizontal="right"/>
    </xf>
    <xf numFmtId="165" fontId="4" fillId="0" borderId="0" xfId="0" applyNumberFormat="1" applyFont="1" applyAlignment="1">
      <alignment horizontal="left"/>
    </xf>
    <xf numFmtId="3" fontId="0" fillId="5" borderId="9" xfId="0" applyNumberFormat="1" applyFill="1" applyBorder="1" applyAlignment="1">
      <alignment horizontal="right"/>
    </xf>
    <xf numFmtId="3" fontId="0" fillId="5" borderId="6" xfId="0" applyNumberFormat="1" applyFill="1" applyBorder="1" applyAlignment="1">
      <alignment horizontal="right"/>
    </xf>
    <xf numFmtId="168" fontId="0" fillId="5" borderId="16" xfId="0" applyNumberFormat="1" applyFill="1" applyBorder="1" applyAlignment="1">
      <alignment horizontal="right"/>
    </xf>
    <xf numFmtId="0" fontId="0" fillId="0" borderId="0" xfId="0"/>
    <xf numFmtId="0" fontId="0" fillId="0" borderId="7" xfId="0" applyBorder="1" applyAlignment="1">
      <alignment horizontal="left"/>
    </xf>
    <xf numFmtId="165" fontId="0" fillId="6" borderId="0" xfId="0" applyNumberFormat="1" applyFill="1"/>
    <xf numFmtId="0" fontId="0" fillId="6" borderId="0" xfId="0" applyFill="1"/>
    <xf numFmtId="165" fontId="0" fillId="6" borderId="0" xfId="0" applyNumberFormat="1" applyFill="1" applyAlignment="1">
      <alignment horizontal="center"/>
    </xf>
    <xf numFmtId="0" fontId="0" fillId="0" borderId="0" xfId="0"/>
    <xf numFmtId="0" fontId="0" fillId="0" borderId="7" xfId="0" applyBorder="1" applyAlignment="1">
      <alignment horizontal="left"/>
    </xf>
    <xf numFmtId="14" fontId="3" fillId="0" borderId="7" xfId="0" applyNumberFormat="1" applyFont="1" applyBorder="1" applyAlignment="1">
      <alignment horizontal="left"/>
    </xf>
    <xf numFmtId="14" fontId="0" fillId="0" borderId="7" xfId="0" applyNumberFormat="1" applyBorder="1" applyAlignment="1">
      <alignment horizontal="center"/>
    </xf>
    <xf numFmtId="0" fontId="0" fillId="0" borderId="7" xfId="0" applyBorder="1" applyAlignment="1">
      <alignment horizontal="left"/>
    </xf>
    <xf numFmtId="4" fontId="2" fillId="3" borderId="30" xfId="0" applyNumberFormat="1" applyFont="1" applyFill="1" applyBorder="1" applyAlignment="1">
      <alignment horizontal="right"/>
    </xf>
    <xf numFmtId="3" fontId="0" fillId="5" borderId="29" xfId="0" applyNumberFormat="1" applyFill="1" applyBorder="1" applyAlignment="1">
      <alignment horizontal="right"/>
    </xf>
    <xf numFmtId="0" fontId="0" fillId="0" borderId="27" xfId="0" applyBorder="1" applyAlignment="1">
      <alignment horizontal="center"/>
    </xf>
    <xf numFmtId="0" fontId="0" fillId="7" borderId="27" xfId="0" applyFill="1" applyBorder="1" applyAlignment="1">
      <alignment horizontal="center"/>
    </xf>
    <xf numFmtId="0" fontId="3" fillId="7" borderId="7" xfId="0" applyFont="1" applyFill="1" applyBorder="1"/>
    <xf numFmtId="0" fontId="0" fillId="7" borderId="7" xfId="0" applyFill="1" applyBorder="1" applyAlignment="1">
      <alignment horizontal="left"/>
    </xf>
    <xf numFmtId="14" fontId="3" fillId="7" borderId="7" xfId="0" applyNumberFormat="1" applyFont="1" applyFill="1" applyBorder="1" applyAlignment="1">
      <alignment horizontal="left"/>
    </xf>
    <xf numFmtId="0" fontId="3" fillId="7" borderId="7" xfId="0" applyFont="1" applyFill="1" applyBorder="1" applyAlignment="1">
      <alignment horizontal="left"/>
    </xf>
    <xf numFmtId="14" fontId="0" fillId="7" borderId="7" xfId="0" applyNumberFormat="1" applyFill="1" applyBorder="1" applyAlignment="1">
      <alignment horizontal="center"/>
    </xf>
    <xf numFmtId="4" fontId="2" fillId="3" borderId="16" xfId="0" applyNumberFormat="1" applyFont="1" applyFill="1" applyBorder="1" applyAlignment="1">
      <alignment horizontal="right"/>
    </xf>
    <xf numFmtId="0" fontId="0" fillId="0" borderId="11" xfId="0" applyBorder="1"/>
    <xf numFmtId="0" fontId="0" fillId="0" borderId="10" xfId="0" applyBorder="1"/>
    <xf numFmtId="0" fontId="0" fillId="0" borderId="8" xfId="0" applyBorder="1"/>
    <xf numFmtId="0" fontId="0" fillId="0" borderId="7" xfId="0" applyBorder="1"/>
    <xf numFmtId="0" fontId="0" fillId="3" borderId="18" xfId="0" applyFill="1" applyBorder="1"/>
    <xf numFmtId="0" fontId="0" fillId="0" borderId="17" xfId="0" applyBorder="1"/>
    <xf numFmtId="0" fontId="2" fillId="2" borderId="24" xfId="0" applyFont="1" applyFill="1" applyBorder="1" applyAlignment="1">
      <alignment vertical="center"/>
    </xf>
    <xf numFmtId="0" fontId="2" fillId="2" borderId="23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4" fontId="2" fillId="2" borderId="19" xfId="0" applyNumberFormat="1" applyFont="1" applyFill="1" applyBorder="1" applyAlignment="1">
      <alignment horizontal="right" vertical="center"/>
    </xf>
    <xf numFmtId="4" fontId="2" fillId="2" borderId="5" xfId="0" applyNumberFormat="1" applyFont="1" applyFill="1" applyBorder="1" applyAlignment="1">
      <alignment horizontal="right" vertical="center"/>
    </xf>
    <xf numFmtId="0" fontId="2" fillId="3" borderId="15" xfId="0" applyFont="1" applyFill="1" applyBorder="1"/>
    <xf numFmtId="0" fontId="2" fillId="3" borderId="14" xfId="0" applyFont="1" applyFill="1" applyBorder="1"/>
    <xf numFmtId="0" fontId="2" fillId="3" borderId="13" xfId="0" applyFont="1" applyFill="1" applyBorder="1"/>
    <xf numFmtId="0" fontId="2" fillId="0" borderId="24" xfId="0" applyFont="1" applyBorder="1"/>
    <xf numFmtId="0" fontId="0" fillId="0" borderId="23" xfId="0" applyBorder="1"/>
    <xf numFmtId="0" fontId="0" fillId="0" borderId="22" xfId="0" applyBorder="1"/>
    <xf numFmtId="0" fontId="0" fillId="0" borderId="4" xfId="0" applyBorder="1"/>
    <xf numFmtId="0" fontId="0" fillId="0" borderId="0" xfId="0"/>
    <xf numFmtId="0" fontId="0" fillId="0" borderId="3" xfId="0" applyBorder="1"/>
    <xf numFmtId="0" fontId="0" fillId="0" borderId="21" xfId="0" applyBorder="1"/>
    <xf numFmtId="0" fontId="0" fillId="0" borderId="20" xfId="0" applyBorder="1"/>
    <xf numFmtId="0" fontId="0" fillId="0" borderId="18" xfId="0" applyBorder="1"/>
    <xf numFmtId="0" fontId="2" fillId="3" borderId="24" xfId="0" applyFont="1" applyFill="1" applyBorder="1"/>
    <xf numFmtId="0" fontId="2" fillId="3" borderId="23" xfId="0" applyFont="1" applyFill="1" applyBorder="1"/>
    <xf numFmtId="0" fontId="2" fillId="3" borderId="31" xfId="0" applyFont="1" applyFill="1" applyBorder="1"/>
    <xf numFmtId="0" fontId="0" fillId="0" borderId="26" xfId="0" applyBorder="1"/>
    <xf numFmtId="0" fontId="0" fillId="0" borderId="25" xfId="0" applyBorder="1"/>
    <xf numFmtId="0" fontId="0" fillId="0" borderId="7" xfId="0" applyBorder="1" applyAlignment="1">
      <alignment horizontal="left"/>
    </xf>
    <xf numFmtId="0" fontId="0" fillId="0" borderId="7" xfId="0" applyBorder="1" applyAlignment="1">
      <alignment horizontal="center"/>
    </xf>
  </cellXfs>
  <cellStyles count="2">
    <cellStyle name="Hüperlink" xfId="1" builtinId="8"/>
    <cellStyle name="Normaallaad" xfId="0" builtinId="0"/>
  </cellStyles>
  <dxfs count="5"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’i kujundus 2013–2022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78C46-0A79-409B-A91A-88FC4F7FA91A}">
  <dimension ref="A1:L66"/>
  <sheetViews>
    <sheetView tabSelected="1" zoomScale="90" zoomScaleNormal="90" workbookViewId="0">
      <pane ySplit="7" topLeftCell="A8" activePane="bottomLeft" state="frozen"/>
      <selection pane="bottomLeft" activeCell="D7" sqref="D7"/>
    </sheetView>
  </sheetViews>
  <sheetFormatPr defaultRowHeight="12.5" x14ac:dyDescent="0.25"/>
  <cols>
    <col min="1" max="1" width="11.7265625" customWidth="1"/>
    <col min="2" max="2" width="27.26953125" customWidth="1"/>
    <col min="3" max="3" width="16.453125" customWidth="1"/>
    <col min="4" max="4" width="18" customWidth="1"/>
    <col min="5" max="5" width="26.26953125" customWidth="1"/>
    <col min="6" max="6" width="22" customWidth="1"/>
    <col min="7" max="7" width="19.453125" customWidth="1"/>
    <col min="8" max="8" width="20.1796875" bestFit="1" customWidth="1"/>
    <col min="9" max="9" width="17.26953125" customWidth="1"/>
    <col min="10" max="10" width="12.7265625" customWidth="1"/>
    <col min="11" max="11" width="14.7265625" customWidth="1"/>
    <col min="12" max="12" width="13.81640625" bestFit="1" customWidth="1"/>
    <col min="13" max="13" width="11" customWidth="1"/>
  </cols>
  <sheetData>
    <row r="1" spans="1:12" x14ac:dyDescent="0.25">
      <c r="A1" s="88" t="s">
        <v>26</v>
      </c>
      <c r="B1" s="88"/>
      <c r="C1" s="88" t="s">
        <v>27</v>
      </c>
      <c r="D1" s="88"/>
      <c r="E1" s="2"/>
      <c r="F1" s="2"/>
      <c r="G1" s="2"/>
      <c r="H1" s="2"/>
    </row>
    <row r="2" spans="1:12" x14ac:dyDescent="0.25">
      <c r="A2" s="88" t="s">
        <v>16</v>
      </c>
      <c r="B2" s="88"/>
      <c r="C2" s="89"/>
      <c r="D2" s="89"/>
      <c r="F2" s="39"/>
    </row>
    <row r="3" spans="1:12" s="17" customFormat="1" x14ac:dyDescent="0.25">
      <c r="A3" s="88" t="s">
        <v>28</v>
      </c>
      <c r="B3" s="88"/>
      <c r="C3" s="30"/>
      <c r="D3" s="22"/>
      <c r="F3" s="39"/>
    </row>
    <row r="4" spans="1:12" s="17" customFormat="1" x14ac:dyDescent="0.25">
      <c r="G4"/>
    </row>
    <row r="6" spans="1:12" ht="13" x14ac:dyDescent="0.3">
      <c r="A6" t="s">
        <v>21</v>
      </c>
      <c r="C6" t="s">
        <v>31</v>
      </c>
      <c r="D6" s="35">
        <v>219</v>
      </c>
      <c r="E6" s="13" t="s">
        <v>15</v>
      </c>
      <c r="G6" s="41"/>
      <c r="H6" s="43" t="s">
        <v>35</v>
      </c>
      <c r="I6" s="42"/>
    </row>
    <row r="7" spans="1:12" s="11" customFormat="1" ht="52" x14ac:dyDescent="0.3">
      <c r="A7" s="21" t="s">
        <v>38</v>
      </c>
      <c r="B7" s="12" t="s">
        <v>14</v>
      </c>
      <c r="C7" s="12" t="s">
        <v>13</v>
      </c>
      <c r="D7" s="12" t="s">
        <v>12</v>
      </c>
      <c r="E7" s="12" t="s">
        <v>11</v>
      </c>
      <c r="F7" s="21" t="s">
        <v>22</v>
      </c>
      <c r="G7" s="21" t="s">
        <v>33</v>
      </c>
      <c r="H7" s="21" t="s">
        <v>36</v>
      </c>
      <c r="I7" s="21" t="s">
        <v>37</v>
      </c>
      <c r="J7" s="20" t="s">
        <v>17</v>
      </c>
      <c r="K7" s="21" t="s">
        <v>32</v>
      </c>
    </row>
    <row r="8" spans="1:12" x14ac:dyDescent="0.25">
      <c r="A8" s="51">
        <v>1</v>
      </c>
      <c r="B8" s="9"/>
      <c r="C8" s="24"/>
      <c r="D8" s="23"/>
      <c r="E8" s="48"/>
      <c r="F8" s="47"/>
      <c r="G8" s="47"/>
      <c r="H8" s="47"/>
      <c r="I8" s="47"/>
      <c r="J8" s="18" t="str">
        <f t="shared" ref="J8:J24" si="0">IF(AND($C8&lt;&gt;"",$H8&lt;&gt;"",$I8&lt;&gt;"",$H8&gt;EOMONTH(DATE($D$3,MONTH($C$3),1),0)),"0",
IF(AND($C8&lt;&gt;"",$H8&lt;&gt;"",$I8&lt;&gt;"",$I8&lt;DATE($D$3,MONTH($C$3),1)),"0",
IF(AND($C8&lt;&gt;"",$H8&lt;&gt;"",$I8&lt;&gt;"",$H8&lt;=DATE($D$3,MONTH($C$3),1),$I8&gt;=EOMONTH(DATE($D$3,MONTH($C$3),1),0)),$F$29,
IF(AND($C8&lt;&gt;"",$H8&lt;&gt;"",$I8&lt;&gt;"",$H8&lt;=DATE($D$3,MONTH($C$3),1),$I8&gt;=DATE($D$3,MONTH($C$3),1),$I8&lt;EOMONTH(DATE($D$3,MONTH($C$3),1),0)),$I8-DATE($D$3,MONTH($C$3),1)+1,
IF(AND($C8&lt;&gt;"",$H8&lt;&gt;"",$I8&lt;&gt;"",$H8&gt;=DATE($D$3,MONTH($C$3),1),$I8&lt;=EOMONTH(DATE($D$3,MONTH($C$3),1),0)),$I8-$H8+1,
IF(AND($C8&lt;&gt;"",$H8&lt;&gt;"",$I8&lt;&gt;"",$H8&gt;=DATE($D$3,MONTH($C$3),1),$H8&lt;=EOMONTH(DATE($D$3,MONTH($C$3),1),0),$I8&gt;EOMONTH(DATE($D$3,MONTH($C$3),1),0)),EOMONTH(DATE($D$3,MONTH($C$3),1),0)-$H8+1,""))))))</f>
        <v/>
      </c>
      <c r="K8" s="19" t="str">
        <f t="shared" ref="K8:K24" si="1">IFERROR($J8*$F$27,"")</f>
        <v/>
      </c>
    </row>
    <row r="9" spans="1:12" x14ac:dyDescent="0.25">
      <c r="A9" s="51">
        <v>2</v>
      </c>
      <c r="B9" s="10"/>
      <c r="C9" s="40"/>
      <c r="D9" s="46"/>
      <c r="E9" s="48"/>
      <c r="F9" s="47"/>
      <c r="G9" s="47"/>
      <c r="H9" s="47"/>
      <c r="I9" s="47"/>
      <c r="J9" s="18" t="str">
        <f t="shared" si="0"/>
        <v/>
      </c>
      <c r="K9" s="19" t="str">
        <f t="shared" si="1"/>
        <v/>
      </c>
      <c r="L9" s="44"/>
    </row>
    <row r="10" spans="1:12" x14ac:dyDescent="0.25">
      <c r="A10" s="51">
        <v>3</v>
      </c>
      <c r="B10" s="10"/>
      <c r="C10" s="40"/>
      <c r="D10" s="46"/>
      <c r="E10" s="14"/>
      <c r="F10" s="47"/>
      <c r="G10" s="47"/>
      <c r="H10" s="47"/>
      <c r="I10" s="47"/>
      <c r="J10" s="18" t="str">
        <f t="shared" si="0"/>
        <v/>
      </c>
      <c r="K10" s="19" t="str">
        <f t="shared" si="1"/>
        <v/>
      </c>
      <c r="L10" s="44"/>
    </row>
    <row r="11" spans="1:12" x14ac:dyDescent="0.25">
      <c r="A11" s="51">
        <v>4</v>
      </c>
      <c r="B11" s="10"/>
      <c r="C11" s="40"/>
      <c r="D11" s="46"/>
      <c r="E11" s="14"/>
      <c r="F11" s="47"/>
      <c r="G11" s="47"/>
      <c r="H11" s="47"/>
      <c r="I11" s="47"/>
      <c r="J11" s="18" t="str">
        <f t="shared" si="0"/>
        <v/>
      </c>
      <c r="K11" s="19" t="str">
        <f t="shared" si="1"/>
        <v/>
      </c>
      <c r="L11" s="44"/>
    </row>
    <row r="12" spans="1:12" s="44" customFormat="1" x14ac:dyDescent="0.25">
      <c r="A12" s="51">
        <v>5</v>
      </c>
      <c r="B12" s="10"/>
      <c r="C12" s="45"/>
      <c r="D12" s="46"/>
      <c r="E12" s="14"/>
      <c r="F12" s="47"/>
      <c r="G12" s="47"/>
      <c r="H12" s="47"/>
      <c r="I12" s="47"/>
      <c r="J12" s="18" t="str">
        <f t="shared" si="0"/>
        <v/>
      </c>
      <c r="K12" s="19" t="str">
        <f t="shared" si="1"/>
        <v/>
      </c>
    </row>
    <row r="13" spans="1:12" x14ac:dyDescent="0.25">
      <c r="A13" s="51">
        <v>6</v>
      </c>
      <c r="B13" s="10"/>
      <c r="C13" s="40"/>
      <c r="D13" s="46"/>
      <c r="E13" s="14"/>
      <c r="F13" s="47"/>
      <c r="G13" s="47"/>
      <c r="H13" s="47"/>
      <c r="I13" s="47"/>
      <c r="J13" s="18" t="str">
        <f t="shared" si="0"/>
        <v/>
      </c>
      <c r="K13" s="19" t="str">
        <f t="shared" si="1"/>
        <v/>
      </c>
    </row>
    <row r="14" spans="1:12" s="16" customFormat="1" x14ac:dyDescent="0.25">
      <c r="A14" s="51">
        <v>7</v>
      </c>
      <c r="B14" s="10"/>
      <c r="C14" s="40"/>
      <c r="D14" s="46"/>
      <c r="E14" s="14"/>
      <c r="F14" s="47"/>
      <c r="G14" s="47"/>
      <c r="H14" s="47"/>
      <c r="I14" s="47"/>
      <c r="J14" s="18" t="str">
        <f t="shared" si="0"/>
        <v/>
      </c>
      <c r="K14" s="19" t="str">
        <f t="shared" si="1"/>
        <v/>
      </c>
    </row>
    <row r="15" spans="1:12" s="44" customFormat="1" x14ac:dyDescent="0.25">
      <c r="A15" s="52"/>
      <c r="B15" s="53"/>
      <c r="C15" s="54"/>
      <c r="D15" s="55"/>
      <c r="E15" s="56"/>
      <c r="F15" s="57"/>
      <c r="G15" s="57"/>
      <c r="H15" s="57"/>
      <c r="I15" s="57"/>
      <c r="J15" s="18" t="str">
        <f t="shared" si="0"/>
        <v/>
      </c>
      <c r="K15" s="19" t="str">
        <f t="shared" si="1"/>
        <v/>
      </c>
    </row>
    <row r="16" spans="1:12" s="44" customFormat="1" x14ac:dyDescent="0.25">
      <c r="A16" s="52"/>
      <c r="B16" s="53"/>
      <c r="C16" s="54"/>
      <c r="D16" s="55"/>
      <c r="E16" s="56"/>
      <c r="F16" s="57"/>
      <c r="G16" s="57"/>
      <c r="H16" s="57"/>
      <c r="I16" s="57"/>
      <c r="J16" s="18" t="str">
        <f t="shared" si="0"/>
        <v/>
      </c>
      <c r="K16" s="19" t="str">
        <f t="shared" si="1"/>
        <v/>
      </c>
    </row>
    <row r="17" spans="1:11" s="44" customFormat="1" x14ac:dyDescent="0.25">
      <c r="A17" s="52"/>
      <c r="B17" s="53"/>
      <c r="C17" s="54"/>
      <c r="D17" s="55"/>
      <c r="E17" s="56"/>
      <c r="F17" s="57"/>
      <c r="G17" s="57"/>
      <c r="H17" s="57"/>
      <c r="I17" s="57"/>
      <c r="J17" s="18" t="str">
        <f t="shared" si="0"/>
        <v/>
      </c>
      <c r="K17" s="19" t="str">
        <f t="shared" si="1"/>
        <v/>
      </c>
    </row>
    <row r="18" spans="1:11" s="44" customFormat="1" x14ac:dyDescent="0.25">
      <c r="A18" s="52"/>
      <c r="B18" s="53"/>
      <c r="C18" s="54"/>
      <c r="D18" s="55"/>
      <c r="E18" s="56"/>
      <c r="F18" s="57"/>
      <c r="G18" s="57"/>
      <c r="H18" s="57"/>
      <c r="I18" s="57"/>
      <c r="J18" s="18" t="str">
        <f t="shared" si="0"/>
        <v/>
      </c>
      <c r="K18" s="19" t="str">
        <f t="shared" si="1"/>
        <v/>
      </c>
    </row>
    <row r="19" spans="1:11" s="44" customFormat="1" x14ac:dyDescent="0.25">
      <c r="A19" s="52"/>
      <c r="B19" s="53"/>
      <c r="C19" s="54"/>
      <c r="D19" s="55"/>
      <c r="E19" s="56"/>
      <c r="F19" s="57"/>
      <c r="G19" s="57"/>
      <c r="H19" s="57"/>
      <c r="I19" s="57"/>
      <c r="J19" s="18" t="str">
        <f t="shared" si="0"/>
        <v/>
      </c>
      <c r="K19" s="19" t="str">
        <f t="shared" si="1"/>
        <v/>
      </c>
    </row>
    <row r="20" spans="1:11" s="44" customFormat="1" x14ac:dyDescent="0.25">
      <c r="A20" s="52"/>
      <c r="B20" s="53"/>
      <c r="C20" s="54"/>
      <c r="D20" s="55"/>
      <c r="E20" s="56"/>
      <c r="F20" s="57"/>
      <c r="G20" s="57"/>
      <c r="H20" s="57"/>
      <c r="I20" s="57"/>
      <c r="J20" s="18" t="str">
        <f t="shared" si="0"/>
        <v/>
      </c>
      <c r="K20" s="19" t="str">
        <f t="shared" si="1"/>
        <v/>
      </c>
    </row>
    <row r="21" spans="1:11" s="44" customFormat="1" x14ac:dyDescent="0.25">
      <c r="A21" s="52"/>
      <c r="B21" s="53"/>
      <c r="C21" s="54"/>
      <c r="D21" s="55"/>
      <c r="E21" s="56"/>
      <c r="F21" s="57"/>
      <c r="G21" s="57"/>
      <c r="H21" s="57"/>
      <c r="I21" s="57"/>
      <c r="J21" s="18" t="str">
        <f t="shared" si="0"/>
        <v/>
      </c>
      <c r="K21" s="19" t="str">
        <f t="shared" si="1"/>
        <v/>
      </c>
    </row>
    <row r="22" spans="1:11" s="44" customFormat="1" x14ac:dyDescent="0.25">
      <c r="A22" s="52"/>
      <c r="B22" s="53"/>
      <c r="C22" s="54"/>
      <c r="D22" s="55"/>
      <c r="E22" s="56"/>
      <c r="F22" s="57"/>
      <c r="G22" s="57"/>
      <c r="H22" s="57"/>
      <c r="I22" s="57"/>
      <c r="J22" s="18" t="str">
        <f t="shared" si="0"/>
        <v/>
      </c>
      <c r="K22" s="19" t="str">
        <f t="shared" si="1"/>
        <v/>
      </c>
    </row>
    <row r="23" spans="1:11" s="44" customFormat="1" x14ac:dyDescent="0.25">
      <c r="A23" s="52"/>
      <c r="B23" s="53"/>
      <c r="C23" s="54"/>
      <c r="D23" s="55"/>
      <c r="E23" s="56"/>
      <c r="F23" s="57"/>
      <c r="G23" s="57"/>
      <c r="H23" s="57"/>
      <c r="I23" s="57"/>
      <c r="J23" s="18" t="str">
        <f t="shared" si="0"/>
        <v/>
      </c>
      <c r="K23" s="19" t="str">
        <f t="shared" si="1"/>
        <v/>
      </c>
    </row>
    <row r="24" spans="1:11" x14ac:dyDescent="0.25">
      <c r="A24" s="52"/>
      <c r="B24" s="53"/>
      <c r="C24" s="54"/>
      <c r="D24" s="55"/>
      <c r="E24" s="56"/>
      <c r="F24" s="57"/>
      <c r="G24" s="57"/>
      <c r="H24" s="57"/>
      <c r="I24" s="57"/>
      <c r="J24" s="18" t="str">
        <f t="shared" si="0"/>
        <v/>
      </c>
      <c r="K24" s="19" t="str">
        <f t="shared" si="1"/>
        <v/>
      </c>
    </row>
    <row r="25" spans="1:11" ht="13.5" thickBot="1" x14ac:dyDescent="0.35">
      <c r="A25" s="8"/>
      <c r="B25" s="7" t="s">
        <v>10</v>
      </c>
      <c r="C25" s="6"/>
      <c r="D25" s="6"/>
      <c r="E25" s="6"/>
      <c r="F25" s="6"/>
      <c r="G25" s="6"/>
      <c r="H25" s="6"/>
      <c r="I25" s="6"/>
      <c r="J25" s="27">
        <f>SUM(J8:J24)</f>
        <v>0</v>
      </c>
      <c r="K25" s="28">
        <f>SUM(K8:K24)</f>
        <v>0</v>
      </c>
    </row>
    <row r="27" spans="1:11" x14ac:dyDescent="0.25">
      <c r="E27" s="29" t="s">
        <v>9</v>
      </c>
      <c r="F27" s="34">
        <f>D6</f>
        <v>219</v>
      </c>
    </row>
    <row r="28" spans="1:11" x14ac:dyDescent="0.25">
      <c r="E28" s="29" t="s">
        <v>8</v>
      </c>
      <c r="F28" s="34">
        <f>$F$27*0.9</f>
        <v>197.1</v>
      </c>
    </row>
    <row r="29" spans="1:11" ht="13" thickBot="1" x14ac:dyDescent="0.3">
      <c r="E29" s="26" t="s">
        <v>25</v>
      </c>
      <c r="F29" s="33" t="str">
        <f>IFERROR(EOMONTH(DATE(D3,MONTH(C3),1),0)-EOMONTH(DATE(D3,MONTH(C3),1),-1),"")</f>
        <v/>
      </c>
      <c r="J29" s="1"/>
    </row>
    <row r="30" spans="1:11" x14ac:dyDescent="0.25">
      <c r="A30" s="74" t="s">
        <v>7</v>
      </c>
      <c r="B30" s="75"/>
      <c r="C30" s="75"/>
      <c r="D30" s="75"/>
      <c r="E30" s="75"/>
      <c r="F30" s="76"/>
    </row>
    <row r="31" spans="1:11" ht="13.5" thickBot="1" x14ac:dyDescent="0.35">
      <c r="A31" s="77"/>
      <c r="B31" s="78"/>
      <c r="C31" s="78"/>
      <c r="D31" s="78"/>
      <c r="E31" s="78"/>
      <c r="F31" s="79"/>
      <c r="G31" s="5"/>
      <c r="H31" s="5"/>
      <c r="I31" s="5"/>
      <c r="J31" s="5"/>
    </row>
    <row r="32" spans="1:11" x14ac:dyDescent="0.25">
      <c r="A32" s="80" t="s">
        <v>34</v>
      </c>
      <c r="B32" s="81"/>
      <c r="C32" s="81"/>
      <c r="D32" s="81"/>
      <c r="E32" s="81"/>
      <c r="F32" s="31">
        <v>7</v>
      </c>
      <c r="J32" s="1"/>
    </row>
    <row r="33" spans="1:10" ht="13" thickBot="1" x14ac:dyDescent="0.3">
      <c r="A33" s="82" t="s">
        <v>40</v>
      </c>
      <c r="B33" s="64"/>
      <c r="C33" s="64"/>
      <c r="D33" s="64"/>
      <c r="E33" s="64"/>
      <c r="F33" s="38">
        <f>IFERROR($J$25/$F$29,0)</f>
        <v>0</v>
      </c>
      <c r="J33" s="1"/>
    </row>
    <row r="34" spans="1:10" ht="13" x14ac:dyDescent="0.3">
      <c r="A34" s="83" t="s">
        <v>19</v>
      </c>
      <c r="B34" s="84"/>
      <c r="C34" s="84"/>
      <c r="D34" s="84"/>
      <c r="E34" s="85"/>
      <c r="F34" s="49">
        <f>$J$25*$F$27</f>
        <v>0</v>
      </c>
      <c r="J34" s="1"/>
    </row>
    <row r="35" spans="1:10" ht="13" thickBot="1" x14ac:dyDescent="0.3">
      <c r="A35" s="86" t="s">
        <v>6</v>
      </c>
      <c r="B35" s="87"/>
      <c r="C35" s="87"/>
      <c r="D35" s="87"/>
      <c r="E35" s="87"/>
      <c r="F35" s="50" cm="1">
        <f t="array" ref="F35">IFERROR($F$29*COUNT(_xlfn.UNIQUE(_xlfn._xlws.FILTER($A$8:$A$24,($C$8:$C$24&lt;&gt;"")+($H$8:$H$24&lt;&gt;"")+($I$8:$I$24&lt;&gt;""))))-$J$25,0)</f>
        <v>0</v>
      </c>
      <c r="J35" s="1"/>
    </row>
    <row r="36" spans="1:10" ht="13.5" thickBot="1" x14ac:dyDescent="0.35">
      <c r="A36" s="71" t="s">
        <v>18</v>
      </c>
      <c r="B36" s="72"/>
      <c r="C36" s="72"/>
      <c r="D36" s="72"/>
      <c r="E36" s="73"/>
      <c r="F36" s="32">
        <f>$F$35*$F$28</f>
        <v>0</v>
      </c>
      <c r="J36" s="1"/>
    </row>
    <row r="37" spans="1:10" x14ac:dyDescent="0.25">
      <c r="A37" s="59" t="s">
        <v>5</v>
      </c>
      <c r="B37" s="60"/>
      <c r="C37" s="60"/>
      <c r="D37" s="60"/>
      <c r="E37" s="60"/>
      <c r="F37" s="36" cm="1">
        <f t="array" ref="F37">COUNT(_xlfn.UNIQUE(_xlfn._xlws.FILTER($A$8:$A$24,($C$8:$C$24="")+($H$8:$H$24="")+($I$8:$I$24=""))))</f>
        <v>7</v>
      </c>
      <c r="J37" s="1"/>
    </row>
    <row r="38" spans="1:10" x14ac:dyDescent="0.25">
      <c r="A38" s="61" t="s">
        <v>4</v>
      </c>
      <c r="B38" s="62"/>
      <c r="C38" s="62"/>
      <c r="D38" s="62"/>
      <c r="E38" s="62"/>
      <c r="F38" s="37" t="str">
        <f>IFERROR($F$37*$F$29,"0")</f>
        <v>0</v>
      </c>
      <c r="J38" s="1"/>
    </row>
    <row r="39" spans="1:10" ht="13.5" thickBot="1" x14ac:dyDescent="0.35">
      <c r="A39" s="63" t="s">
        <v>20</v>
      </c>
      <c r="B39" s="64"/>
      <c r="C39" s="64"/>
      <c r="D39" s="64"/>
      <c r="E39" s="64"/>
      <c r="F39" s="58">
        <f>$F$38*$F$28</f>
        <v>0</v>
      </c>
      <c r="J39" s="1"/>
    </row>
    <row r="40" spans="1:10" x14ac:dyDescent="0.25">
      <c r="A40" s="65" t="str">
        <f>IFERROR("Teenuseosutajale "&amp;D3&amp;VLOOKUP($C$3,Andmed!$A$1:$C$13,3,FALSE)&amp;" teenuse eest tasutav summa kokku","")</f>
        <v/>
      </c>
      <c r="B40" s="66"/>
      <c r="C40" s="66"/>
      <c r="D40" s="66"/>
      <c r="E40" s="66"/>
      <c r="F40" s="69">
        <f>SUM($F$34,$F$36,$F$39)</f>
        <v>0</v>
      </c>
      <c r="J40" s="1"/>
    </row>
    <row r="41" spans="1:10" ht="13" thickBot="1" x14ac:dyDescent="0.3">
      <c r="A41" s="67"/>
      <c r="B41" s="68"/>
      <c r="C41" s="68"/>
      <c r="D41" s="68"/>
      <c r="E41" s="68"/>
      <c r="F41" s="70"/>
      <c r="J41" s="1"/>
    </row>
    <row r="42" spans="1:10" x14ac:dyDescent="0.25">
      <c r="D42" s="2"/>
      <c r="J42" s="1"/>
    </row>
    <row r="43" spans="1:10" x14ac:dyDescent="0.25">
      <c r="D43" s="2"/>
      <c r="J43" s="1"/>
    </row>
    <row r="44" spans="1:10" x14ac:dyDescent="0.25">
      <c r="D44" s="2"/>
      <c r="J44" s="1"/>
    </row>
    <row r="45" spans="1:10" x14ac:dyDescent="0.25">
      <c r="D45" s="2"/>
      <c r="J45" s="1"/>
    </row>
    <row r="46" spans="1:10" x14ac:dyDescent="0.25">
      <c r="A46" t="s">
        <v>3</v>
      </c>
      <c r="B46" t="s">
        <v>2</v>
      </c>
      <c r="J46" s="1"/>
    </row>
    <row r="47" spans="1:10" x14ac:dyDescent="0.25">
      <c r="B47" s="4" t="s">
        <v>1</v>
      </c>
      <c r="C47" s="3"/>
      <c r="J47" s="1"/>
    </row>
    <row r="48" spans="1:10" x14ac:dyDescent="0.25">
      <c r="J48" s="1"/>
    </row>
    <row r="49" spans="1:10" x14ac:dyDescent="0.25">
      <c r="J49" s="1"/>
    </row>
    <row r="50" spans="1:10" x14ac:dyDescent="0.25">
      <c r="A50" t="s">
        <v>0</v>
      </c>
      <c r="J50" s="1"/>
    </row>
    <row r="51" spans="1:10" x14ac:dyDescent="0.25">
      <c r="A51" t="s">
        <v>29</v>
      </c>
      <c r="J51" s="1"/>
    </row>
    <row r="52" spans="1:10" x14ac:dyDescent="0.25">
      <c r="A52" t="s">
        <v>39</v>
      </c>
      <c r="J52" s="1"/>
    </row>
    <row r="53" spans="1:10" x14ac:dyDescent="0.25">
      <c r="A53" t="s">
        <v>30</v>
      </c>
      <c r="B53" s="15"/>
      <c r="J53" s="1"/>
    </row>
    <row r="54" spans="1:10" x14ac:dyDescent="0.25">
      <c r="J54" s="1"/>
    </row>
    <row r="55" spans="1:10" x14ac:dyDescent="0.25">
      <c r="J55" s="1"/>
    </row>
    <row r="56" spans="1:10" x14ac:dyDescent="0.25">
      <c r="J56" s="1"/>
    </row>
    <row r="57" spans="1:10" x14ac:dyDescent="0.25">
      <c r="J57" s="1"/>
    </row>
    <row r="58" spans="1:10" x14ac:dyDescent="0.25">
      <c r="D58" s="2"/>
      <c r="J58" s="1"/>
    </row>
    <row r="59" spans="1:10" x14ac:dyDescent="0.25">
      <c r="D59" s="2"/>
      <c r="J59" s="1"/>
    </row>
    <row r="60" spans="1:10" x14ac:dyDescent="0.25">
      <c r="D60" s="2"/>
      <c r="J60" s="1"/>
    </row>
    <row r="61" spans="1:10" x14ac:dyDescent="0.25">
      <c r="D61" s="2"/>
      <c r="J61" s="1"/>
    </row>
    <row r="62" spans="1:10" x14ac:dyDescent="0.25">
      <c r="D62" s="2"/>
      <c r="J62" s="1"/>
    </row>
    <row r="63" spans="1:10" x14ac:dyDescent="0.25">
      <c r="D63" s="2"/>
      <c r="J63" s="1"/>
    </row>
    <row r="64" spans="1:10" x14ac:dyDescent="0.25">
      <c r="D64" s="2"/>
      <c r="J64" s="1"/>
    </row>
    <row r="65" spans="4:10" x14ac:dyDescent="0.25">
      <c r="D65" s="2"/>
      <c r="J65" s="1"/>
    </row>
    <row r="66" spans="4:10" x14ac:dyDescent="0.25">
      <c r="J66" s="1"/>
    </row>
  </sheetData>
  <sheetProtection sheet="1" objects="1" scenarios="1"/>
  <protectedRanges>
    <protectedRange sqref="C2:D3 A15:A24 B8:I24" name="Vahemik1"/>
  </protectedRanges>
  <mergeCells count="16">
    <mergeCell ref="A3:B3"/>
    <mergeCell ref="A2:B2"/>
    <mergeCell ref="A1:B1"/>
    <mergeCell ref="C1:D1"/>
    <mergeCell ref="C2:D2"/>
    <mergeCell ref="A36:E36"/>
    <mergeCell ref="A30:F31"/>
    <mergeCell ref="A32:E32"/>
    <mergeCell ref="A33:E33"/>
    <mergeCell ref="A34:E34"/>
    <mergeCell ref="A35:E35"/>
    <mergeCell ref="A37:E37"/>
    <mergeCell ref="A38:E38"/>
    <mergeCell ref="A39:E39"/>
    <mergeCell ref="A40:E41"/>
    <mergeCell ref="F40:F41"/>
  </mergeCells>
  <conditionalFormatting sqref="G8:G24">
    <cfRule type="expression" dxfId="4" priority="5">
      <formula>AND($G8&lt;&gt;"",$G8&lt;$F8)</formula>
    </cfRule>
  </conditionalFormatting>
  <conditionalFormatting sqref="H8:H24">
    <cfRule type="expression" dxfId="3" priority="1">
      <formula>AND($H8&lt;&gt;"",$H8&gt;$G8)</formula>
    </cfRule>
    <cfRule type="expression" dxfId="2" priority="4">
      <formula>AND($H8&lt;&gt;"",$H8&lt;$F8)</formula>
    </cfRule>
  </conditionalFormatting>
  <conditionalFormatting sqref="I8:I24">
    <cfRule type="expression" dxfId="1" priority="2">
      <formula>AND($I8&lt;&gt;"",$I8&lt;$H8)</formula>
    </cfRule>
    <cfRule type="expression" dxfId="0" priority="3">
      <formula>AND($I8&lt;&gt;"",$I8&lt;$F8)</formula>
    </cfRule>
  </conditionalFormatting>
  <dataValidations count="6">
    <dataValidation allowBlank="1" showInputMessage="1" showErrorMessage="1" promptTitle="Lisarida:" prompt="täita juhul, kui kuu jooksul ühel teenuskohal on kaks last - üks lahkub kuu keskel ja teine saabub tema vabanenud kohale (vabanenud kohale saabunud lapse andmed sisesta lisareale, lisades sama teenuskoha nr)" sqref="B15:B24 E15:E24" xr:uid="{F938615D-B6D5-4388-8C1A-CB792645C643}"/>
    <dataValidation type="whole" operator="greaterThan" allowBlank="1" showInputMessage="1" showErrorMessage="1" promptTitle="Lisarida:" prompt="täita juhul, kui kuu jooksul ühel teenuskohal on kaks last - üks lahkub kuu keskel ja teine saabub tema vabanenud kohale (vabanenud kohale saabunud lapse andmed sisesta lisareale, lisades sama teenuskoha nr)" sqref="A15:A24" xr:uid="{49655B3A-4E2E-49A9-B863-F8C1A77950DA}">
      <formula1>0</formula1>
    </dataValidation>
    <dataValidation type="date" operator="greaterThanOrEqual" allowBlank="1" showInputMessage="1" showErrorMessage="1" sqref="G8:I24" xr:uid="{AF9BB27D-7BC5-445E-A40D-308878557AC6}">
      <formula1>45658</formula1>
    </dataValidation>
    <dataValidation type="date" operator="greaterThanOrEqual" allowBlank="1" showInputMessage="1" showErrorMessage="1" sqref="F8:F24" xr:uid="{C77C9B5B-F073-4287-A86D-6B5EFDE97FC0}">
      <formula1>45292</formula1>
    </dataValidation>
    <dataValidation type="whole" operator="greaterThan" allowBlank="1" showInputMessage="1" showErrorMessage="1" sqref="C8:C24" xr:uid="{2BAB4358-5A65-4DF7-A79B-FE161DDB70F6}">
      <formula1>0</formula1>
    </dataValidation>
    <dataValidation type="date" operator="greaterThanOrEqual" allowBlank="1" showInputMessage="1" showErrorMessage="1" promptTitle="Lisarida:" prompt="täita juhul, kui kuu jooksul ühel teenuskohal on kaks last - üks lahkub kuu keskel ja teine saabub tema vabanenud kohale (vabanenud kohale saabunud lapse andmed sisesta lisareale, lisades sama teenuskoha nr)" sqref="D8:D24" xr:uid="{4A694864-FF34-4160-ACE4-B0D3E4ECCBCF}">
      <formula1>45292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C5B3FE2-620E-4CC0-B8D7-E1FF72A50F5B}">
          <x14:formula1>
            <xm:f>Andmed!$A$2:$A$13</xm:f>
          </x14:formula1>
          <xm:sqref>C3</xm:sqref>
        </x14:dataValidation>
        <x14:dataValidation type="list" allowBlank="1" showInputMessage="1" showErrorMessage="1" xr:uid="{1AD36C0E-FDD2-4768-8D7A-204EB352881C}">
          <x14:formula1>
            <xm:f>Andmed!$B$2:$B$4</xm:f>
          </x14:formula1>
          <xm:sqref>D3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9CA6D-B066-4595-980A-6EFB2C703AC5}">
  <dimension ref="A1:C13"/>
  <sheetViews>
    <sheetView workbookViewId="0">
      <selection activeCell="C14" sqref="C14"/>
    </sheetView>
  </sheetViews>
  <sheetFormatPr defaultRowHeight="12.5" x14ac:dyDescent="0.25"/>
  <cols>
    <col min="1" max="1" width="9.7265625" bestFit="1" customWidth="1"/>
  </cols>
  <sheetData>
    <row r="1" spans="1:3" x14ac:dyDescent="0.25">
      <c r="A1" t="s">
        <v>23</v>
      </c>
      <c r="B1" t="s">
        <v>24</v>
      </c>
    </row>
    <row r="2" spans="1:3" x14ac:dyDescent="0.25">
      <c r="A2" s="25">
        <v>1</v>
      </c>
      <c r="B2">
        <v>2025</v>
      </c>
      <c r="C2" t="s">
        <v>41</v>
      </c>
    </row>
    <row r="3" spans="1:3" x14ac:dyDescent="0.25">
      <c r="A3" s="25">
        <v>32</v>
      </c>
      <c r="B3" s="17">
        <v>2026</v>
      </c>
      <c r="C3" t="s">
        <v>42</v>
      </c>
    </row>
    <row r="4" spans="1:3" x14ac:dyDescent="0.25">
      <c r="A4" s="25">
        <v>61</v>
      </c>
      <c r="B4" s="17">
        <v>2027</v>
      </c>
      <c r="C4" t="s">
        <v>43</v>
      </c>
    </row>
    <row r="5" spans="1:3" x14ac:dyDescent="0.25">
      <c r="A5" s="25">
        <v>92</v>
      </c>
      <c r="C5" t="s">
        <v>44</v>
      </c>
    </row>
    <row r="6" spans="1:3" x14ac:dyDescent="0.25">
      <c r="A6" s="25">
        <v>122</v>
      </c>
      <c r="C6" t="s">
        <v>45</v>
      </c>
    </row>
    <row r="7" spans="1:3" x14ac:dyDescent="0.25">
      <c r="A7" s="25">
        <v>153</v>
      </c>
      <c r="C7" t="s">
        <v>46</v>
      </c>
    </row>
    <row r="8" spans="1:3" x14ac:dyDescent="0.25">
      <c r="A8" s="25">
        <v>183</v>
      </c>
      <c r="C8" t="s">
        <v>47</v>
      </c>
    </row>
    <row r="9" spans="1:3" x14ac:dyDescent="0.25">
      <c r="A9" s="25">
        <v>214</v>
      </c>
      <c r="C9" t="s">
        <v>48</v>
      </c>
    </row>
    <row r="10" spans="1:3" x14ac:dyDescent="0.25">
      <c r="A10" s="25">
        <v>245</v>
      </c>
      <c r="C10" t="s">
        <v>49</v>
      </c>
    </row>
    <row r="11" spans="1:3" x14ac:dyDescent="0.25">
      <c r="A11" s="25">
        <v>275</v>
      </c>
      <c r="C11" t="s">
        <v>50</v>
      </c>
    </row>
    <row r="12" spans="1:3" x14ac:dyDescent="0.25">
      <c r="A12" s="25">
        <v>306</v>
      </c>
      <c r="C12" t="s">
        <v>51</v>
      </c>
    </row>
    <row r="13" spans="1:3" x14ac:dyDescent="0.25">
      <c r="A13" s="25">
        <v>336</v>
      </c>
      <c r="C13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2</vt:i4>
      </vt:variant>
    </vt:vector>
  </HeadingPairs>
  <TitlesOfParts>
    <vt:vector size="2" baseType="lpstr">
      <vt:lpstr>Aruanne</vt:lpstr>
      <vt:lpstr>Andmed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Tiina Simson</dc:creator>
  <cp:lastModifiedBy>Maarja Kähr</cp:lastModifiedBy>
  <dcterms:created xsi:type="dcterms:W3CDTF">2025-03-04T06:43:56Z</dcterms:created>
  <dcterms:modified xsi:type="dcterms:W3CDTF">2026-03-20T11:32:26Z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NewReviewCycle">
    <vt:lpwstr/>
  </property>
</Properties>
</file>